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2" i="1"/>
  <c r="E112" l="1"/>
  <c r="E78"/>
  <c r="F78"/>
  <c r="G78"/>
  <c r="H78"/>
  <c r="I78"/>
  <c r="J78"/>
  <c r="K78"/>
  <c r="G88"/>
  <c r="H88"/>
  <c r="I88"/>
  <c r="J88"/>
  <c r="K88"/>
  <c r="F88"/>
  <c r="E85"/>
  <c r="F85"/>
  <c r="G85"/>
  <c r="H85"/>
  <c r="I85"/>
  <c r="J85"/>
  <c r="K85"/>
  <c r="E72"/>
  <c r="F72"/>
  <c r="G72"/>
  <c r="H72"/>
  <c r="I72"/>
  <c r="J72"/>
  <c r="K72"/>
  <c r="D72"/>
  <c r="E71"/>
  <c r="F71"/>
  <c r="G71"/>
  <c r="H71"/>
  <c r="I71"/>
  <c r="J71"/>
  <c r="K71"/>
  <c r="D71"/>
  <c r="E70"/>
  <c r="F70"/>
  <c r="G70"/>
  <c r="H70"/>
  <c r="I70"/>
  <c r="J70"/>
  <c r="K70"/>
  <c r="D70"/>
  <c r="K43" l="1"/>
  <c r="J43"/>
  <c r="H43"/>
  <c r="G43"/>
  <c r="E43"/>
  <c r="F43"/>
  <c r="I43"/>
  <c r="D43"/>
  <c r="E42"/>
  <c r="F42"/>
  <c r="G42"/>
  <c r="H42"/>
  <c r="I42"/>
  <c r="J42"/>
  <c r="K42"/>
  <c r="D42"/>
  <c r="E39"/>
  <c r="F39"/>
  <c r="G39"/>
  <c r="H39"/>
  <c r="I39"/>
  <c r="J39"/>
  <c r="K39"/>
  <c r="D39"/>
  <c r="E40"/>
  <c r="F40"/>
  <c r="G40"/>
  <c r="H40"/>
  <c r="I40"/>
  <c r="J40"/>
  <c r="K40"/>
  <c r="D40"/>
  <c r="F14"/>
  <c r="K112" l="1"/>
  <c r="J112"/>
  <c r="I112"/>
  <c r="H112"/>
  <c r="G112"/>
  <c r="F112"/>
  <c r="H108"/>
  <c r="F108"/>
  <c r="F103"/>
  <c r="E103"/>
  <c r="K90"/>
  <c r="J90"/>
  <c r="I90"/>
  <c r="H90"/>
  <c r="G90"/>
  <c r="F90"/>
  <c r="E90"/>
  <c r="D85"/>
  <c r="D78"/>
  <c r="J73"/>
  <c r="H73"/>
  <c r="D73"/>
  <c r="E73"/>
  <c r="K68"/>
  <c r="J68"/>
  <c r="I68"/>
  <c r="H68"/>
  <c r="G68"/>
  <c r="E68"/>
  <c r="D68"/>
  <c r="K63"/>
  <c r="J63"/>
  <c r="I63"/>
  <c r="H63"/>
  <c r="G63"/>
  <c r="F63"/>
  <c r="E63"/>
  <c r="D63"/>
  <c r="K58"/>
  <c r="I58"/>
  <c r="H58"/>
  <c r="G58"/>
  <c r="E58"/>
  <c r="K55"/>
  <c r="J55"/>
  <c r="I55"/>
  <c r="H55"/>
  <c r="G55"/>
  <c r="F55"/>
  <c r="E55"/>
  <c r="K54"/>
  <c r="J54"/>
  <c r="I54"/>
  <c r="H54"/>
  <c r="G54"/>
  <c r="F54"/>
  <c r="E54"/>
  <c r="K37"/>
  <c r="J37"/>
  <c r="I37"/>
  <c r="H37"/>
  <c r="G37"/>
  <c r="F37"/>
  <c r="E37"/>
  <c r="D37"/>
  <c r="K32"/>
  <c r="J32"/>
  <c r="I32"/>
  <c r="H32"/>
  <c r="G32"/>
  <c r="F32"/>
  <c r="E32"/>
  <c r="D32"/>
  <c r="K23"/>
  <c r="J23"/>
  <c r="I23"/>
  <c r="H23"/>
  <c r="G23"/>
  <c r="F23"/>
  <c r="E23"/>
  <c r="K49"/>
  <c r="J49"/>
  <c r="I49"/>
  <c r="H49"/>
  <c r="G49"/>
  <c r="F49"/>
  <c r="E49"/>
  <c r="D18"/>
  <c r="K48"/>
  <c r="H48"/>
  <c r="G48"/>
  <c r="F48"/>
  <c r="E48"/>
  <c r="K14"/>
  <c r="J14"/>
  <c r="I14"/>
  <c r="H14"/>
  <c r="G14"/>
  <c r="E14"/>
  <c r="D14"/>
  <c r="K73" l="1"/>
  <c r="G73"/>
  <c r="F73"/>
  <c r="E88"/>
  <c r="D88"/>
  <c r="G18"/>
  <c r="K18"/>
  <c r="J48"/>
  <c r="F18"/>
  <c r="J18"/>
  <c r="I48"/>
  <c r="E18"/>
  <c r="I18"/>
</calcChain>
</file>

<file path=xl/comments1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K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<sst xmlns="http://schemas.openxmlformats.org/spreadsheetml/2006/main" count="228" uniqueCount="95">
  <si>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</si>
  <si>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</si>
  <si>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</si>
  <si>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</si>
  <si>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</si>
  <si>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</si>
  <si>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</si>
  <si>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</si>
  <si>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справочно городское поселение Излучинск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</si>
  <si>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</si>
  <si>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</si>
  <si>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</si>
  <si>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</si>
  <si>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</si>
  <si>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</si>
  <si>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</si>
  <si>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</si>
  <si>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</si>
  <si>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</si>
  <si>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</si>
  <si>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</si>
  <si>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</si>
  <si>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</si>
  <si>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</si>
  <si>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</si>
  <si>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</si>
  <si>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</si>
  <si>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</si>
  <si>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</si>
  <si>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</si>
  <si>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</si>
  <si>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</si>
  <si>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</si>
  <si>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</si>
  <si>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</si>
  <si>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</si>
  <si>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</si>
  <si>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</si>
  <si>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</si>
  <si>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</si>
  <si>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</si>
  <si>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</si>
  <si>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</si>
  <si>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</si>
  <si>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</si>
  <si>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</si>
  <si>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</si>
  <si>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</si>
  <si>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</si>
  <si>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</si>
  <si>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</si>
  <si>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</si>
  <si>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</si>
  <si>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</si>
  <si>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</si>
  <si>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</si>
  <si>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</si>
  <si>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</si>
  <si>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</si>
  <si>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</si>
  <si>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</si>
  <si>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</si>
  <si>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</si>
  <si>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</si>
  <si>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</si>
  <si>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</si>
  <si>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</si>
  <si>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</si>
  <si>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</si>
  <si>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</si>
  <si>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</si>
  <si>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</si>
  <si>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</si>
  <si>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</si>
  <si>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</si>
  <si>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по факту за 2014 год (справочно)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</si>
  <si>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</si>
  <si>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</si>
  <si>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</si>
  <si>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</si>
  <si>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</si>
  <si>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</si>
  <si>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</si>
  <si>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</si>
  <si>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</si>
  <si>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</si>
  <si>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</si>
  <si>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</si>
  <si>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</si>
  <si>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 xml:space="preserve">по плану на 2016 год            </t>
  </si>
  <si>
    <t>по состоянию на 01.01.2017 года</t>
  </si>
  <si>
    <t xml:space="preserve"> </t>
  </si>
  <si>
    <t xml:space="preserve"> дефицит местного бюджета может превысить ограничения, установленные настоящим пунктом, в пределах суммы указанных поступлений и снижения остатков средств на счетах по учету средств местного бюджета.</t>
  </si>
  <si>
    <t xml:space="preserve">ст. 92.1 БК "... 5 процентов утвержденного общего годового объема доходов местного бюджета без учета утвержденного объема безвозмездных поступлений. Может превысить ограничения, установленные настоящим пунктом, в пределах суммы указанных поступлений и снижения остатков средств на счетах по учету средств местного бюджета."
</t>
  </si>
  <si>
    <t>шт.ед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</si>
</sst>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/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/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6" xfId="0" applyFont="1" applyBorder="1" applyAlignment="1"/>
    <xf numFmtId="0" fontId="10" fillId="0" borderId="7" xfId="0" applyFont="1" applyBorder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topLeftCell="A103" workbookViewId="0">
      <selection activeCell="E105" sqref="E105"/>
    </sheetView>
  </sheetViews>
  <sheetFormatPr defaultRowHeight="15"/>
  <cols>
    <col min="1" max="1" width="5.28515625" customWidth="1"/>
    <col min="2" max="2" width="22.28515625" style="1" customWidth="1"/>
    <col min="3" max="3" width="8.42578125" style="1" customWidth="1"/>
    <col min="4" max="4" width="12.140625" style="1" customWidth="1"/>
    <col min="5" max="5" width="12.85546875" style="1" customWidth="1"/>
    <col min="6" max="6" width="12.28515625" style="21" customWidth="1"/>
    <col min="7" max="7" width="11.5703125" style="1" customWidth="1"/>
    <col min="8" max="8" width="11" style="1" customWidth="1"/>
    <col min="9" max="9" width="10.42578125" style="1" customWidth="1"/>
    <col min="10" max="10" width="11.140625" style="1" customWidth="1"/>
    <col min="11" max="11" width="12" style="1" customWidth="1"/>
    <col min="12" max="12" width="16.28515625" customWidth="1"/>
  </cols>
  <sheetData>
    <row r="1" spans="1:1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8.7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.75">
      <c r="A5" s="46" t="s">
        <v>90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8.75">
      <c r="A6" s="46"/>
      <c r="B6" s="46"/>
      <c r="C6" s="46"/>
      <c r="D6" s="46"/>
      <c r="E6" s="46"/>
    </row>
    <row r="7" spans="1:11" ht="15.75">
      <c r="A7" s="2"/>
      <c r="C7" s="21"/>
      <c r="D7" s="21"/>
      <c r="E7" s="22"/>
      <c r="K7" s="22" t="s">
        <v>4</v>
      </c>
    </row>
    <row r="8" spans="1:11" ht="15.75">
      <c r="A8" s="3"/>
      <c r="C8" s="21"/>
      <c r="D8" s="21"/>
    </row>
    <row r="9" spans="1:11">
      <c r="A9" s="47" t="s">
        <v>5</v>
      </c>
      <c r="B9" s="49" t="s">
        <v>6</v>
      </c>
      <c r="C9" s="51" t="s">
        <v>7</v>
      </c>
      <c r="D9" s="49" t="s">
        <v>8</v>
      </c>
      <c r="E9" s="51" t="s">
        <v>9</v>
      </c>
      <c r="F9" s="52" t="s">
        <v>10</v>
      </c>
      <c r="G9" s="54" t="s">
        <v>11</v>
      </c>
      <c r="H9" s="52" t="s">
        <v>12</v>
      </c>
      <c r="I9" s="52" t="s">
        <v>13</v>
      </c>
      <c r="J9" s="52" t="s">
        <v>14</v>
      </c>
      <c r="K9" s="52" t="s">
        <v>15</v>
      </c>
    </row>
    <row r="10" spans="1:11" ht="54" customHeight="1">
      <c r="A10" s="48"/>
      <c r="B10" s="50"/>
      <c r="C10" s="51"/>
      <c r="D10" s="50"/>
      <c r="E10" s="51"/>
      <c r="F10" s="53"/>
      <c r="G10" s="55"/>
      <c r="H10" s="53"/>
      <c r="I10" s="53"/>
      <c r="J10" s="53"/>
      <c r="K10" s="53"/>
    </row>
    <row r="11" spans="1:11" ht="62.25" customHeight="1">
      <c r="A11" s="4" t="s">
        <v>16</v>
      </c>
      <c r="B11" s="5" t="s">
        <v>17</v>
      </c>
      <c r="C11" s="6"/>
      <c r="D11" s="6"/>
      <c r="E11" s="7"/>
      <c r="F11" s="23"/>
      <c r="G11" s="24"/>
      <c r="H11" s="8"/>
      <c r="I11" s="8"/>
      <c r="J11" s="23"/>
      <c r="K11" s="8"/>
    </row>
    <row r="12" spans="1:11" ht="45" customHeight="1">
      <c r="A12" s="4"/>
      <c r="B12" s="5" t="s">
        <v>18</v>
      </c>
      <c r="C12" s="6" t="s">
        <v>19</v>
      </c>
      <c r="D12" s="17">
        <v>231180.79999999999</v>
      </c>
      <c r="E12" s="9">
        <v>205894.9</v>
      </c>
      <c r="F12" s="10">
        <v>150419.6</v>
      </c>
      <c r="G12" s="10">
        <v>76442.600000000006</v>
      </c>
      <c r="H12" s="9">
        <v>30435.9</v>
      </c>
      <c r="I12" s="9">
        <v>67915.399999999994</v>
      </c>
      <c r="J12" s="10">
        <v>100246.2</v>
      </c>
      <c r="K12" s="9">
        <v>185235.8</v>
      </c>
    </row>
    <row r="13" spans="1:11" ht="43.5" customHeight="1">
      <c r="A13" s="4"/>
      <c r="B13" s="5" t="s">
        <v>20</v>
      </c>
      <c r="C13" s="6" t="s">
        <v>19</v>
      </c>
      <c r="D13" s="17">
        <v>227756.2</v>
      </c>
      <c r="E13" s="9">
        <v>193621.3</v>
      </c>
      <c r="F13" s="10">
        <v>65685.899999999994</v>
      </c>
      <c r="G13" s="10">
        <v>65455.8</v>
      </c>
      <c r="H13" s="9">
        <v>30728.9</v>
      </c>
      <c r="I13" s="9">
        <v>53390.2</v>
      </c>
      <c r="J13" s="10">
        <v>99609.5</v>
      </c>
      <c r="K13" s="9">
        <v>168592.5</v>
      </c>
    </row>
    <row r="14" spans="1:11" ht="27.75" customHeight="1">
      <c r="A14" s="4"/>
      <c r="B14" s="5" t="s">
        <v>21</v>
      </c>
      <c r="C14" s="6" t="s">
        <v>22</v>
      </c>
      <c r="D14" s="10">
        <f>D13/D12*100</f>
        <v>98.518648607496829</v>
      </c>
      <c r="E14" s="9">
        <f>E13/E12*100</f>
        <v>94.038900429296689</v>
      </c>
      <c r="F14" s="10">
        <f t="shared" ref="F14:K14" si="0">F13/F12*100</f>
        <v>43.668444803735682</v>
      </c>
      <c r="G14" s="10">
        <f t="shared" si="0"/>
        <v>85.627385777040544</v>
      </c>
      <c r="H14" s="9">
        <f t="shared" si="0"/>
        <v>100.96267894164457</v>
      </c>
      <c r="I14" s="9">
        <f t="shared" si="0"/>
        <v>78.612803576213935</v>
      </c>
      <c r="J14" s="10">
        <f t="shared" si="0"/>
        <v>99.364863705556928</v>
      </c>
      <c r="K14" s="9">
        <f t="shared" si="0"/>
        <v>91.015073760039911</v>
      </c>
    </row>
    <row r="15" spans="1:11" ht="71.25" customHeight="1">
      <c r="A15" s="4" t="s">
        <v>23</v>
      </c>
      <c r="B15" s="5" t="s">
        <v>24</v>
      </c>
      <c r="C15" s="6"/>
      <c r="D15" s="18"/>
      <c r="E15" s="9"/>
      <c r="F15" s="24"/>
      <c r="G15" s="24"/>
      <c r="H15" s="11"/>
      <c r="I15" s="11"/>
      <c r="J15" s="24"/>
      <c r="K15" s="11"/>
    </row>
    <row r="16" spans="1:11" ht="36.75" customHeight="1">
      <c r="A16" s="4"/>
      <c r="B16" s="5" t="s">
        <v>18</v>
      </c>
      <c r="C16" s="6" t="s">
        <v>19</v>
      </c>
      <c r="D16" s="17">
        <v>93213</v>
      </c>
      <c r="E16" s="9">
        <v>25965.200000000001</v>
      </c>
      <c r="F16" s="10">
        <v>1420</v>
      </c>
      <c r="G16" s="10">
        <v>1556.6</v>
      </c>
      <c r="H16" s="9">
        <v>902</v>
      </c>
      <c r="I16" s="9">
        <v>8214.9</v>
      </c>
      <c r="J16" s="10">
        <v>6092</v>
      </c>
      <c r="K16" s="9">
        <v>11186.9</v>
      </c>
    </row>
    <row r="17" spans="1:11" ht="31.5" customHeight="1">
      <c r="A17" s="4"/>
      <c r="B17" s="5" t="s">
        <v>20</v>
      </c>
      <c r="C17" s="6" t="s">
        <v>19</v>
      </c>
      <c r="D17" s="17">
        <v>90845</v>
      </c>
      <c r="E17" s="9">
        <v>22594.7</v>
      </c>
      <c r="F17" s="10">
        <v>1404.9</v>
      </c>
      <c r="G17" s="10">
        <v>1728.8</v>
      </c>
      <c r="H17" s="9">
        <v>1199.2</v>
      </c>
      <c r="I17" s="9">
        <v>7678.5</v>
      </c>
      <c r="J17" s="10">
        <v>5815.6</v>
      </c>
      <c r="K17" s="9">
        <v>11374.5</v>
      </c>
    </row>
    <row r="18" spans="1:11" ht="26.25" customHeight="1">
      <c r="A18" s="4"/>
      <c r="B18" s="5" t="s">
        <v>21</v>
      </c>
      <c r="C18" s="6" t="s">
        <v>22</v>
      </c>
      <c r="D18" s="10">
        <f>D17/D16*100</f>
        <v>97.459581817986759</v>
      </c>
      <c r="E18" s="9">
        <f>E17/E16*100</f>
        <v>87.019164111965239</v>
      </c>
      <c r="F18" s="10">
        <f t="shared" ref="F18:K18" si="1">F17/F16*100</f>
        <v>98.936619718309871</v>
      </c>
      <c r="G18" s="10">
        <f t="shared" si="1"/>
        <v>111.06257227290249</v>
      </c>
      <c r="H18" s="9">
        <v>132.9</v>
      </c>
      <c r="I18" s="9">
        <f t="shared" si="1"/>
        <v>93.470401343899496</v>
      </c>
      <c r="J18" s="10">
        <f t="shared" si="1"/>
        <v>95.462902166776104</v>
      </c>
      <c r="K18" s="9">
        <f t="shared" si="1"/>
        <v>101.676961445977</v>
      </c>
    </row>
    <row r="19" spans="1:11" ht="52.5" customHeight="1">
      <c r="A19" s="12" t="s">
        <v>25</v>
      </c>
      <c r="B19" s="5" t="s">
        <v>26</v>
      </c>
      <c r="C19" s="6"/>
      <c r="D19" s="25"/>
      <c r="E19" s="16"/>
      <c r="F19" s="26"/>
      <c r="G19" s="24"/>
      <c r="H19" s="13"/>
      <c r="I19" s="13"/>
      <c r="J19" s="13"/>
      <c r="K19" s="13"/>
    </row>
    <row r="20" spans="1:11" ht="82.5" customHeight="1">
      <c r="A20" s="12"/>
      <c r="B20" s="5" t="s">
        <v>87</v>
      </c>
      <c r="C20" s="6" t="s">
        <v>19</v>
      </c>
      <c r="D20" s="27">
        <v>198929.57</v>
      </c>
      <c r="E20" s="19">
        <v>185042.1</v>
      </c>
      <c r="F20" s="15">
        <v>86848</v>
      </c>
      <c r="G20" s="15">
        <v>62723.7</v>
      </c>
      <c r="H20" s="14">
        <v>51037.5</v>
      </c>
      <c r="I20" s="14">
        <v>71417.2</v>
      </c>
      <c r="J20" s="14">
        <v>104180.1</v>
      </c>
      <c r="K20" s="14">
        <v>139454.09</v>
      </c>
    </row>
    <row r="21" spans="1:11" ht="34.5" customHeight="1">
      <c r="A21" s="12"/>
      <c r="B21" s="5" t="s">
        <v>18</v>
      </c>
      <c r="C21" s="6" t="s">
        <v>19</v>
      </c>
      <c r="D21" s="10">
        <v>277851.5</v>
      </c>
      <c r="E21" s="9">
        <v>210736</v>
      </c>
      <c r="F21" s="10">
        <v>150658.5</v>
      </c>
      <c r="G21" s="10">
        <v>77107.100000000006</v>
      </c>
      <c r="H21" s="9">
        <v>31112.799999999999</v>
      </c>
      <c r="I21" s="9">
        <v>69865.5</v>
      </c>
      <c r="J21" s="9">
        <v>101494.5</v>
      </c>
      <c r="K21" s="9">
        <v>188638.84</v>
      </c>
    </row>
    <row r="22" spans="1:11" ht="33" customHeight="1">
      <c r="A22" s="12"/>
      <c r="B22" s="5" t="s">
        <v>20</v>
      </c>
      <c r="C22" s="6" t="s">
        <v>19</v>
      </c>
      <c r="D22" s="10">
        <v>253818.3</v>
      </c>
      <c r="E22" s="9">
        <v>196781.2</v>
      </c>
      <c r="F22" s="10">
        <v>65860.5</v>
      </c>
      <c r="G22" s="10">
        <v>63948.3</v>
      </c>
      <c r="H22" s="9">
        <v>30062.799999999999</v>
      </c>
      <c r="I22" s="9">
        <v>53994.1</v>
      </c>
      <c r="J22" s="9">
        <v>99184.6</v>
      </c>
      <c r="K22" s="9">
        <v>162639.70000000001</v>
      </c>
    </row>
    <row r="23" spans="1:11" ht="25.5" customHeight="1">
      <c r="A23" s="12"/>
      <c r="B23" s="5" t="s">
        <v>21</v>
      </c>
      <c r="C23" s="6" t="s">
        <v>22</v>
      </c>
      <c r="D23" s="10">
        <v>91.4</v>
      </c>
      <c r="E23" s="9">
        <f>E22/E21*100</f>
        <v>93.378065446814972</v>
      </c>
      <c r="F23" s="10">
        <f>F22/F21*100</f>
        <v>43.715090751600471</v>
      </c>
      <c r="G23" s="10">
        <f t="shared" ref="G23:J23" si="2">G22/G21*100</f>
        <v>82.934386068209022</v>
      </c>
      <c r="H23" s="9">
        <f t="shared" si="2"/>
        <v>96.625183204340331</v>
      </c>
      <c r="I23" s="9">
        <f t="shared" si="2"/>
        <v>77.282922186200636</v>
      </c>
      <c r="J23" s="9">
        <f t="shared" si="2"/>
        <v>97.72411312928287</v>
      </c>
      <c r="K23" s="9">
        <f>K22/K21*100</f>
        <v>86.217504306112161</v>
      </c>
    </row>
    <row r="24" spans="1:11" ht="65.25" customHeight="1">
      <c r="A24" s="12" t="s">
        <v>27</v>
      </c>
      <c r="B24" s="5" t="s">
        <v>28</v>
      </c>
      <c r="C24" s="6"/>
      <c r="D24" s="25"/>
      <c r="E24" s="16"/>
      <c r="F24" s="26"/>
      <c r="G24" s="24"/>
      <c r="H24" s="13"/>
      <c r="I24" s="13"/>
      <c r="J24" s="13"/>
      <c r="K24" s="13"/>
    </row>
    <row r="25" spans="1:11" ht="81" customHeight="1">
      <c r="A25" s="12"/>
      <c r="B25" s="5" t="s">
        <v>87</v>
      </c>
      <c r="C25" s="6" t="s">
        <v>19</v>
      </c>
      <c r="D25" s="20">
        <v>1807.2</v>
      </c>
      <c r="E25" s="20">
        <v>1148</v>
      </c>
      <c r="F25" s="15">
        <v>155.5</v>
      </c>
      <c r="G25" s="15">
        <v>205.4</v>
      </c>
      <c r="H25" s="15">
        <v>154.6</v>
      </c>
      <c r="I25" s="15">
        <v>163.19999999999999</v>
      </c>
      <c r="J25" s="15">
        <v>730.3</v>
      </c>
      <c r="K25" s="15">
        <v>443.9</v>
      </c>
    </row>
    <row r="26" spans="1:11" ht="34.5" customHeight="1">
      <c r="A26" s="12"/>
      <c r="B26" s="5" t="s">
        <v>18</v>
      </c>
      <c r="C26" s="6" t="s">
        <v>19</v>
      </c>
      <c r="D26" s="10">
        <v>1453.4</v>
      </c>
      <c r="E26" s="10">
        <v>1095.0999999999999</v>
      </c>
      <c r="F26" s="10">
        <v>160.69999999999999</v>
      </c>
      <c r="G26" s="10">
        <v>164.2</v>
      </c>
      <c r="H26" s="10">
        <v>161.6</v>
      </c>
      <c r="I26" s="10">
        <v>168.7</v>
      </c>
      <c r="J26" s="10">
        <v>809.9</v>
      </c>
      <c r="K26" s="10">
        <v>417</v>
      </c>
    </row>
    <row r="27" spans="1:11" ht="36" customHeight="1">
      <c r="A27" s="12"/>
      <c r="B27" s="5" t="s">
        <v>20</v>
      </c>
      <c r="C27" s="6" t="s">
        <v>19</v>
      </c>
      <c r="D27" s="10">
        <v>1453.4</v>
      </c>
      <c r="E27" s="10">
        <v>1095.0999999999999</v>
      </c>
      <c r="F27" s="10">
        <v>160.69999999999999</v>
      </c>
      <c r="G27" s="10">
        <v>164.2</v>
      </c>
      <c r="H27" s="10">
        <v>161.6</v>
      </c>
      <c r="I27" s="10">
        <v>168.7</v>
      </c>
      <c r="J27" s="10">
        <v>809.9</v>
      </c>
      <c r="K27" s="10">
        <v>417</v>
      </c>
    </row>
    <row r="28" spans="1:11" ht="82.5" customHeight="1">
      <c r="A28" s="12" t="s">
        <v>29</v>
      </c>
      <c r="B28" s="5" t="s">
        <v>30</v>
      </c>
      <c r="C28" s="6"/>
      <c r="D28" s="25"/>
      <c r="E28" s="16"/>
      <c r="F28" s="28"/>
      <c r="G28" s="10"/>
      <c r="H28" s="16"/>
      <c r="I28" s="16"/>
      <c r="J28" s="16"/>
      <c r="K28" s="16"/>
    </row>
    <row r="29" spans="1:11" ht="83.25" customHeight="1">
      <c r="A29" s="12"/>
      <c r="B29" s="5" t="s">
        <v>87</v>
      </c>
      <c r="C29" s="6" t="s">
        <v>19</v>
      </c>
      <c r="D29" s="10">
        <v>41407.199999999997</v>
      </c>
      <c r="E29" s="10">
        <v>28731.4</v>
      </c>
      <c r="F29" s="10">
        <v>5675.6</v>
      </c>
      <c r="G29" s="10">
        <v>6885.7</v>
      </c>
      <c r="H29" s="10">
        <v>5738.3</v>
      </c>
      <c r="I29" s="10">
        <v>7803.78</v>
      </c>
      <c r="J29" s="10">
        <v>11186.4</v>
      </c>
      <c r="K29" s="10">
        <v>13381.37</v>
      </c>
    </row>
    <row r="30" spans="1:11" ht="33" customHeight="1">
      <c r="A30" s="12"/>
      <c r="B30" s="5" t="s">
        <v>18</v>
      </c>
      <c r="C30" s="6" t="s">
        <v>19</v>
      </c>
      <c r="D30" s="10">
        <v>31205.8</v>
      </c>
      <c r="E30" s="10">
        <v>28873.4</v>
      </c>
      <c r="F30" s="10">
        <v>5201.1000000000004</v>
      </c>
      <c r="G30" s="10">
        <v>6178.7</v>
      </c>
      <c r="H30" s="10">
        <v>5571.3</v>
      </c>
      <c r="I30" s="10">
        <v>7874.7</v>
      </c>
      <c r="J30" s="10">
        <v>12376.5</v>
      </c>
      <c r="K30" s="10">
        <v>13320.4</v>
      </c>
    </row>
    <row r="31" spans="1:11" ht="33" customHeight="1">
      <c r="A31" s="12"/>
      <c r="B31" s="5" t="s">
        <v>20</v>
      </c>
      <c r="C31" s="6" t="s">
        <v>19</v>
      </c>
      <c r="D31" s="10">
        <v>30196.7</v>
      </c>
      <c r="E31" s="10">
        <v>28607.5</v>
      </c>
      <c r="F31" s="10">
        <v>5179</v>
      </c>
      <c r="G31" s="10">
        <v>6119.3</v>
      </c>
      <c r="H31" s="10">
        <v>5462.4</v>
      </c>
      <c r="I31" s="10">
        <v>7874.7</v>
      </c>
      <c r="J31" s="10">
        <v>12166.6</v>
      </c>
      <c r="K31" s="10">
        <v>13320.4</v>
      </c>
    </row>
    <row r="32" spans="1:11" ht="25.5" customHeight="1">
      <c r="A32" s="12"/>
      <c r="B32" s="5" t="s">
        <v>21</v>
      </c>
      <c r="C32" s="6" t="s">
        <v>22</v>
      </c>
      <c r="D32" s="10">
        <f>D31/D30*100</f>
        <v>96.76630626357921</v>
      </c>
      <c r="E32" s="10">
        <f>E31/E30*100</f>
        <v>99.079083169976514</v>
      </c>
      <c r="F32" s="10">
        <f t="shared" ref="F32:K32" si="3">F31/F30*100</f>
        <v>99.575089884832053</v>
      </c>
      <c r="G32" s="10">
        <f t="shared" si="3"/>
        <v>99.038632722093638</v>
      </c>
      <c r="H32" s="10">
        <f t="shared" si="3"/>
        <v>98.045339507834782</v>
      </c>
      <c r="I32" s="10">
        <f t="shared" si="3"/>
        <v>100</v>
      </c>
      <c r="J32" s="10">
        <f t="shared" si="3"/>
        <v>98.304043954268167</v>
      </c>
      <c r="K32" s="10">
        <f t="shared" si="3"/>
        <v>100</v>
      </c>
    </row>
    <row r="33" spans="1:12" ht="144.75" customHeight="1">
      <c r="A33" s="12" t="s">
        <v>31</v>
      </c>
      <c r="B33" s="5" t="s">
        <v>32</v>
      </c>
      <c r="C33" s="6"/>
      <c r="D33" s="25"/>
      <c r="E33" s="16"/>
      <c r="F33" s="28"/>
      <c r="G33" s="10"/>
      <c r="H33" s="16"/>
      <c r="I33" s="16"/>
      <c r="J33" s="16"/>
      <c r="K33" s="16"/>
    </row>
    <row r="34" spans="1:12" ht="80.25" customHeight="1">
      <c r="A34" s="12"/>
      <c r="B34" s="5" t="s">
        <v>87</v>
      </c>
      <c r="C34" s="6" t="s">
        <v>19</v>
      </c>
      <c r="D34" s="29">
        <v>30410.1</v>
      </c>
      <c r="E34" s="10">
        <v>29993.4</v>
      </c>
      <c r="F34" s="10">
        <v>13556.2</v>
      </c>
      <c r="G34" s="10">
        <v>11548.5</v>
      </c>
      <c r="H34" s="10">
        <v>13095</v>
      </c>
      <c r="I34" s="10">
        <v>11875.65</v>
      </c>
      <c r="J34" s="10">
        <v>31021.5</v>
      </c>
      <c r="K34" s="10">
        <v>37424.410000000003</v>
      </c>
    </row>
    <row r="35" spans="1:12" ht="33.75" customHeight="1">
      <c r="A35" s="12"/>
      <c r="B35" s="5" t="s">
        <v>18</v>
      </c>
      <c r="C35" s="6" t="s">
        <v>19</v>
      </c>
      <c r="D35" s="10">
        <v>42351.5</v>
      </c>
      <c r="E35" s="10">
        <v>29719.4</v>
      </c>
      <c r="F35" s="10">
        <v>13476.1</v>
      </c>
      <c r="G35" s="10">
        <v>11927</v>
      </c>
      <c r="H35" s="9">
        <v>11778.7</v>
      </c>
      <c r="I35" s="9">
        <v>11725.7</v>
      </c>
      <c r="J35" s="9">
        <v>40574.800000000003</v>
      </c>
      <c r="K35" s="9">
        <v>47917.8</v>
      </c>
    </row>
    <row r="36" spans="1:12" ht="32.25" customHeight="1">
      <c r="A36" s="12"/>
      <c r="B36" s="5" t="s">
        <v>20</v>
      </c>
      <c r="C36" s="6" t="s">
        <v>19</v>
      </c>
      <c r="D36" s="10">
        <v>38982.199999999997</v>
      </c>
      <c r="E36" s="10">
        <v>29035.8</v>
      </c>
      <c r="F36" s="10">
        <v>13469</v>
      </c>
      <c r="G36" s="10">
        <v>11802.4</v>
      </c>
      <c r="H36" s="9">
        <v>11744.9</v>
      </c>
      <c r="I36" s="9">
        <v>11601.7</v>
      </c>
      <c r="J36" s="9">
        <v>39984</v>
      </c>
      <c r="K36" s="9">
        <v>47846.7</v>
      </c>
    </row>
    <row r="37" spans="1:12" ht="21" customHeight="1">
      <c r="A37" s="12"/>
      <c r="B37" s="5" t="s">
        <v>21</v>
      </c>
      <c r="C37" s="6" t="s">
        <v>22</v>
      </c>
      <c r="D37" s="10">
        <f>D36/D35*100</f>
        <v>92.044437623224667</v>
      </c>
      <c r="E37" s="10">
        <f>E36/E35*100</f>
        <v>97.699818973465142</v>
      </c>
      <c r="F37" s="10">
        <f t="shared" ref="F37:K37" si="4">F36/F35*100</f>
        <v>99.947314133911149</v>
      </c>
      <c r="G37" s="10">
        <f t="shared" si="4"/>
        <v>98.955311478158791</v>
      </c>
      <c r="H37" s="9">
        <f t="shared" si="4"/>
        <v>99.71304133732923</v>
      </c>
      <c r="I37" s="9">
        <f t="shared" si="4"/>
        <v>98.942493838320956</v>
      </c>
      <c r="J37" s="9">
        <f t="shared" si="4"/>
        <v>98.543923814781593</v>
      </c>
      <c r="K37" s="9">
        <f t="shared" si="4"/>
        <v>99.851620900792597</v>
      </c>
    </row>
    <row r="38" spans="1:12" ht="28.5" customHeight="1">
      <c r="A38" s="12" t="s">
        <v>33</v>
      </c>
      <c r="B38" s="5" t="s">
        <v>34</v>
      </c>
      <c r="C38" s="6"/>
      <c r="D38" s="25"/>
      <c r="E38" s="16"/>
      <c r="F38" s="26"/>
      <c r="G38" s="24"/>
      <c r="H38" s="13"/>
      <c r="I38" s="13"/>
      <c r="J38" s="13"/>
      <c r="K38" s="13"/>
    </row>
    <row r="39" spans="1:12" ht="40.5" customHeight="1">
      <c r="A39" s="12"/>
      <c r="B39" s="5" t="s">
        <v>18</v>
      </c>
      <c r="C39" s="6" t="s">
        <v>19</v>
      </c>
      <c r="D39" s="8">
        <f>D12-D21</f>
        <v>-46670.700000000012</v>
      </c>
      <c r="E39" s="8">
        <f t="shared" ref="E39:K39" si="5">E12-E21</f>
        <v>-4841.1000000000058</v>
      </c>
      <c r="F39" s="8">
        <f t="shared" si="5"/>
        <v>-238.89999999999418</v>
      </c>
      <c r="G39" s="8">
        <f t="shared" si="5"/>
        <v>-664.5</v>
      </c>
      <c r="H39" s="8">
        <f t="shared" si="5"/>
        <v>-676.89999999999782</v>
      </c>
      <c r="I39" s="8">
        <f t="shared" si="5"/>
        <v>-1950.1000000000058</v>
      </c>
      <c r="J39" s="8">
        <f t="shared" si="5"/>
        <v>-1248.3000000000029</v>
      </c>
      <c r="K39" s="8">
        <f t="shared" si="5"/>
        <v>-3403.0400000000081</v>
      </c>
    </row>
    <row r="40" spans="1:12" ht="36" customHeight="1">
      <c r="A40" s="12"/>
      <c r="B40" s="5" t="s">
        <v>20</v>
      </c>
      <c r="C40" s="6" t="s">
        <v>19</v>
      </c>
      <c r="D40" s="8">
        <f>D13-D22</f>
        <v>-26062.099999999977</v>
      </c>
      <c r="E40" s="8">
        <f t="shared" ref="E40:K40" si="6">E13-E22</f>
        <v>-3159.9000000000233</v>
      </c>
      <c r="F40" s="8">
        <f t="shared" si="6"/>
        <v>-174.60000000000582</v>
      </c>
      <c r="G40" s="8">
        <f t="shared" si="6"/>
        <v>1507.5</v>
      </c>
      <c r="H40" s="8">
        <f t="shared" si="6"/>
        <v>666.10000000000218</v>
      </c>
      <c r="I40" s="8">
        <f t="shared" si="6"/>
        <v>-603.90000000000146</v>
      </c>
      <c r="J40" s="8">
        <f t="shared" si="6"/>
        <v>424.89999999999418</v>
      </c>
      <c r="K40" s="8">
        <f t="shared" si="6"/>
        <v>5952.7999999999884</v>
      </c>
    </row>
    <row r="41" spans="1:12" ht="36.75" customHeight="1">
      <c r="A41" s="4" t="s">
        <v>35</v>
      </c>
      <c r="B41" s="5" t="s">
        <v>36</v>
      </c>
      <c r="C41" s="43" t="s">
        <v>93</v>
      </c>
      <c r="D41" s="44"/>
      <c r="E41" s="44"/>
      <c r="F41" s="44"/>
      <c r="G41" s="44"/>
      <c r="H41" s="44"/>
      <c r="I41" s="44"/>
      <c r="J41" s="44"/>
      <c r="K41" s="45"/>
    </row>
    <row r="42" spans="1:12" ht="40.5" customHeight="1">
      <c r="A42" s="12"/>
      <c r="B42" s="5" t="s">
        <v>37</v>
      </c>
      <c r="C42" s="6" t="s">
        <v>92</v>
      </c>
      <c r="D42" s="7">
        <f>-(D39/D12*100)</f>
        <v>20.187965436576054</v>
      </c>
      <c r="E42" s="7">
        <f t="shared" ref="E42:K42" si="7">-(E39/E12*100)</f>
        <v>2.3512481367921239</v>
      </c>
      <c r="F42" s="7">
        <f t="shared" si="7"/>
        <v>0.15882238750800703</v>
      </c>
      <c r="G42" s="7">
        <f t="shared" si="7"/>
        <v>0.86927969482984613</v>
      </c>
      <c r="H42" s="7">
        <f t="shared" si="7"/>
        <v>2.2240183467549763</v>
      </c>
      <c r="I42" s="7">
        <f t="shared" si="7"/>
        <v>2.8713664353003971</v>
      </c>
      <c r="J42" s="7">
        <f t="shared" si="7"/>
        <v>1.245234233317575</v>
      </c>
      <c r="K42" s="7">
        <f t="shared" si="7"/>
        <v>1.8371394730392332</v>
      </c>
      <c r="L42" s="42"/>
    </row>
    <row r="43" spans="1:12" ht="31.5" customHeight="1">
      <c r="A43" s="12"/>
      <c r="B43" s="5" t="s">
        <v>38</v>
      </c>
      <c r="C43" s="6" t="s">
        <v>22</v>
      </c>
      <c r="D43" s="7">
        <f>-(D40/D17*100)</f>
        <v>28.688535417469289</v>
      </c>
      <c r="E43" s="7">
        <f t="shared" ref="E43:I43" si="8">-(E40/E17*100)</f>
        <v>13.98513810760941</v>
      </c>
      <c r="F43" s="7">
        <f t="shared" si="8"/>
        <v>12.427930813581451</v>
      </c>
      <c r="G43" s="7">
        <f>(G40/G17*100)</f>
        <v>87.199213327163349</v>
      </c>
      <c r="H43" s="7">
        <f>(H40/H17*100)</f>
        <v>55.545363575717325</v>
      </c>
      <c r="I43" s="7">
        <f t="shared" si="8"/>
        <v>7.8648173471381329</v>
      </c>
      <c r="J43" s="7">
        <f>(J40/J17*100)</f>
        <v>7.3062108810783775</v>
      </c>
      <c r="K43" s="7">
        <f>(K40/K17*100)</f>
        <v>52.3346081146423</v>
      </c>
      <c r="L43" s="42"/>
    </row>
    <row r="44" spans="1:12" ht="47.25" customHeight="1">
      <c r="A44" s="12" t="s">
        <v>39</v>
      </c>
      <c r="B44" s="5" t="s">
        <v>40</v>
      </c>
      <c r="C44" s="6"/>
      <c r="D44" s="25"/>
      <c r="E44" s="16"/>
      <c r="F44" s="26"/>
      <c r="G44" s="24"/>
      <c r="H44" s="13"/>
      <c r="I44" s="13"/>
      <c r="J44" s="13"/>
      <c r="K44" s="13"/>
    </row>
    <row r="45" spans="1:12" ht="33" customHeight="1">
      <c r="A45" s="12"/>
      <c r="B45" s="5" t="s">
        <v>18</v>
      </c>
      <c r="C45" s="6" t="s">
        <v>19</v>
      </c>
      <c r="D45" s="30">
        <v>0</v>
      </c>
      <c r="E45" s="20">
        <v>0</v>
      </c>
      <c r="F45" s="15">
        <v>0</v>
      </c>
      <c r="G45" s="15">
        <v>0</v>
      </c>
      <c r="H45" s="15">
        <v>0</v>
      </c>
      <c r="I45" s="15"/>
      <c r="J45" s="15">
        <v>0</v>
      </c>
      <c r="K45" s="15">
        <v>0</v>
      </c>
    </row>
    <row r="46" spans="1:12" ht="35.25" customHeight="1">
      <c r="A46" s="12"/>
      <c r="B46" s="5" t="s">
        <v>20</v>
      </c>
      <c r="C46" s="6" t="s">
        <v>19</v>
      </c>
      <c r="D46" s="30">
        <v>0</v>
      </c>
      <c r="E46" s="20">
        <v>0</v>
      </c>
      <c r="F46" s="15">
        <v>0</v>
      </c>
      <c r="G46" s="15">
        <v>0</v>
      </c>
      <c r="H46" s="15">
        <v>0</v>
      </c>
      <c r="I46" s="15"/>
      <c r="J46" s="15">
        <v>0</v>
      </c>
      <c r="K46" s="15">
        <v>0</v>
      </c>
    </row>
    <row r="47" spans="1:12" ht="224.25" customHeight="1">
      <c r="A47" s="12" t="s">
        <v>41</v>
      </c>
      <c r="B47" s="5" t="s">
        <v>42</v>
      </c>
      <c r="C47" s="6"/>
      <c r="D47" s="25"/>
      <c r="E47" s="16"/>
      <c r="F47" s="26"/>
      <c r="G47" s="24"/>
      <c r="H47" s="13"/>
      <c r="I47" s="13"/>
      <c r="J47" s="13"/>
      <c r="K47" s="13"/>
    </row>
    <row r="48" spans="1:12" ht="15.75">
      <c r="A48" s="12"/>
      <c r="B48" s="5" t="s">
        <v>43</v>
      </c>
      <c r="C48" s="6" t="s">
        <v>22</v>
      </c>
      <c r="D48" s="30">
        <v>0</v>
      </c>
      <c r="E48" s="20">
        <f t="shared" ref="E48:K49" si="9">E45/E16*100</f>
        <v>0</v>
      </c>
      <c r="F48" s="20">
        <f t="shared" si="9"/>
        <v>0</v>
      </c>
      <c r="G48" s="20">
        <f t="shared" si="9"/>
        <v>0</v>
      </c>
      <c r="H48" s="20">
        <f t="shared" si="9"/>
        <v>0</v>
      </c>
      <c r="I48" s="20">
        <f t="shared" si="9"/>
        <v>0</v>
      </c>
      <c r="J48" s="20">
        <f t="shared" si="9"/>
        <v>0</v>
      </c>
      <c r="K48" s="20">
        <f t="shared" si="9"/>
        <v>0</v>
      </c>
    </row>
    <row r="49" spans="1:11" ht="31.5" customHeight="1">
      <c r="A49" s="12"/>
      <c r="B49" s="5" t="s">
        <v>44</v>
      </c>
      <c r="C49" s="6" t="s">
        <v>22</v>
      </c>
      <c r="D49" s="30">
        <v>0</v>
      </c>
      <c r="E49" s="20">
        <f t="shared" si="9"/>
        <v>0</v>
      </c>
      <c r="F49" s="20">
        <f t="shared" si="9"/>
        <v>0</v>
      </c>
      <c r="G49" s="20">
        <f t="shared" si="9"/>
        <v>0</v>
      </c>
      <c r="H49" s="20">
        <f t="shared" si="9"/>
        <v>0</v>
      </c>
      <c r="I49" s="20">
        <f t="shared" si="9"/>
        <v>0</v>
      </c>
      <c r="J49" s="20">
        <f t="shared" si="9"/>
        <v>0</v>
      </c>
      <c r="K49" s="20">
        <f t="shared" si="9"/>
        <v>0</v>
      </c>
    </row>
    <row r="50" spans="1:11" ht="69" customHeight="1">
      <c r="A50" s="12" t="s">
        <v>45</v>
      </c>
      <c r="B50" s="5" t="s">
        <v>46</v>
      </c>
      <c r="C50" s="6"/>
      <c r="D50" s="25"/>
      <c r="E50" s="16"/>
      <c r="F50" s="26"/>
      <c r="G50" s="24"/>
      <c r="H50" s="13"/>
      <c r="I50" s="13"/>
      <c r="J50" s="13"/>
      <c r="K50" s="13"/>
    </row>
    <row r="51" spans="1:11" ht="35.25" customHeight="1">
      <c r="A51" s="12"/>
      <c r="B51" s="5" t="s">
        <v>18</v>
      </c>
      <c r="C51" s="6" t="s">
        <v>19</v>
      </c>
      <c r="D51" s="18">
        <v>0</v>
      </c>
      <c r="E51" s="10">
        <v>0</v>
      </c>
      <c r="F51" s="15">
        <v>0</v>
      </c>
      <c r="G51" s="15">
        <v>0</v>
      </c>
      <c r="H51" s="36"/>
      <c r="I51" s="15">
        <v>0</v>
      </c>
      <c r="J51" s="15">
        <v>0</v>
      </c>
      <c r="K51" s="15">
        <v>0</v>
      </c>
    </row>
    <row r="52" spans="1:11" ht="32.25" customHeight="1">
      <c r="A52" s="12"/>
      <c r="B52" s="5" t="s">
        <v>20</v>
      </c>
      <c r="C52" s="6" t="s">
        <v>19</v>
      </c>
      <c r="D52" s="18">
        <v>0</v>
      </c>
      <c r="E52" s="10">
        <v>0</v>
      </c>
      <c r="F52" s="15">
        <v>0</v>
      </c>
      <c r="G52" s="15">
        <v>0</v>
      </c>
      <c r="H52" s="36"/>
      <c r="I52" s="15">
        <v>0</v>
      </c>
      <c r="J52" s="15">
        <v>0</v>
      </c>
      <c r="K52" s="15">
        <v>0</v>
      </c>
    </row>
    <row r="53" spans="1:11" ht="183.75" customHeight="1">
      <c r="A53" s="12" t="s">
        <v>47</v>
      </c>
      <c r="B53" s="5" t="s">
        <v>48</v>
      </c>
      <c r="C53" s="6"/>
      <c r="D53" s="25"/>
      <c r="E53" s="16"/>
      <c r="F53" s="26"/>
      <c r="G53" s="24"/>
      <c r="H53" s="13"/>
      <c r="I53" s="13"/>
      <c r="J53" s="13"/>
      <c r="K53" s="13"/>
    </row>
    <row r="54" spans="1:11" ht="15.75">
      <c r="A54" s="12"/>
      <c r="B54" s="5" t="s">
        <v>43</v>
      </c>
      <c r="C54" s="6" t="s">
        <v>22</v>
      </c>
      <c r="D54" s="37"/>
      <c r="E54" s="20">
        <f t="shared" ref="E54:K55" si="10">E51/(E21-E26)*100</f>
        <v>0</v>
      </c>
      <c r="F54" s="20">
        <f t="shared" si="10"/>
        <v>0</v>
      </c>
      <c r="G54" s="20">
        <f t="shared" si="10"/>
        <v>0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</row>
    <row r="55" spans="1:11" ht="34.5" customHeight="1">
      <c r="A55" s="12"/>
      <c r="B55" s="5" t="s">
        <v>44</v>
      </c>
      <c r="C55" s="6" t="s">
        <v>22</v>
      </c>
      <c r="D55" s="37"/>
      <c r="E55" s="20">
        <f t="shared" si="10"/>
        <v>0</v>
      </c>
      <c r="F55" s="20">
        <f t="shared" si="10"/>
        <v>0</v>
      </c>
      <c r="G55" s="20">
        <f t="shared" si="10"/>
        <v>0</v>
      </c>
      <c r="H55" s="20">
        <f t="shared" si="10"/>
        <v>0</v>
      </c>
      <c r="I55" s="20">
        <f t="shared" si="10"/>
        <v>0</v>
      </c>
      <c r="J55" s="20">
        <f t="shared" si="10"/>
        <v>0</v>
      </c>
      <c r="K55" s="20">
        <f t="shared" si="10"/>
        <v>0</v>
      </c>
    </row>
    <row r="56" spans="1:11" ht="36.75" customHeight="1">
      <c r="A56" s="12" t="s">
        <v>49</v>
      </c>
      <c r="B56" s="5" t="s">
        <v>50</v>
      </c>
      <c r="C56" s="6"/>
      <c r="D56" s="25"/>
      <c r="E56" s="16"/>
      <c r="F56" s="26"/>
      <c r="G56" s="24"/>
      <c r="H56" s="13"/>
      <c r="I56" s="13"/>
      <c r="J56" s="13"/>
      <c r="K56" s="13"/>
    </row>
    <row r="57" spans="1:11" ht="50.25" customHeight="1">
      <c r="A57" s="12"/>
      <c r="B57" s="5" t="s">
        <v>51</v>
      </c>
      <c r="C57" s="6" t="s">
        <v>19</v>
      </c>
      <c r="D57" s="30">
        <v>1589</v>
      </c>
      <c r="E57" s="20">
        <v>70</v>
      </c>
      <c r="F57" s="15">
        <v>150</v>
      </c>
      <c r="G57" s="15">
        <v>80</v>
      </c>
      <c r="H57" s="15">
        <v>10</v>
      </c>
      <c r="I57" s="15">
        <v>80</v>
      </c>
      <c r="J57" s="20">
        <v>100</v>
      </c>
      <c r="K57" s="15">
        <v>200</v>
      </c>
    </row>
    <row r="58" spans="1:11" ht="63">
      <c r="A58" s="12" t="s">
        <v>52</v>
      </c>
      <c r="B58" s="5" t="s">
        <v>53</v>
      </c>
      <c r="C58" s="6" t="s">
        <v>22</v>
      </c>
      <c r="D58" s="31">
        <v>0.57999999999999996</v>
      </c>
      <c r="E58" s="31">
        <f t="shared" ref="E58:K58" si="11">E57/E21*100</f>
        <v>3.3216915951712098E-2</v>
      </c>
      <c r="F58" s="31">
        <v>0.1</v>
      </c>
      <c r="G58" s="31">
        <f t="shared" si="11"/>
        <v>0.1037517945818219</v>
      </c>
      <c r="H58" s="31">
        <f t="shared" si="11"/>
        <v>3.2141112339615849E-2</v>
      </c>
      <c r="I58" s="31">
        <f t="shared" si="11"/>
        <v>0.11450572886474726</v>
      </c>
      <c r="J58" s="31">
        <v>0.1</v>
      </c>
      <c r="K58" s="31">
        <f t="shared" si="11"/>
        <v>0.106022704550134</v>
      </c>
    </row>
    <row r="59" spans="1:11" ht="80.25" customHeight="1">
      <c r="A59" s="12" t="s">
        <v>54</v>
      </c>
      <c r="B59" s="5" t="s">
        <v>55</v>
      </c>
      <c r="C59" s="6"/>
      <c r="D59" s="25"/>
      <c r="E59" s="16"/>
      <c r="F59" s="26"/>
      <c r="G59" s="24"/>
      <c r="H59" s="13"/>
      <c r="I59" s="13"/>
      <c r="J59" s="13"/>
      <c r="K59" s="13"/>
    </row>
    <row r="60" spans="1:11" ht="81.75" customHeight="1">
      <c r="A60" s="12"/>
      <c r="B60" s="5" t="s">
        <v>87</v>
      </c>
      <c r="C60" s="6" t="s">
        <v>19</v>
      </c>
      <c r="D60" s="20">
        <v>59655.7</v>
      </c>
      <c r="E60" s="20">
        <v>49756.4</v>
      </c>
      <c r="F60" s="15">
        <v>15958.7</v>
      </c>
      <c r="G60" s="15">
        <v>14659.7</v>
      </c>
      <c r="H60" s="15">
        <v>15688.3</v>
      </c>
      <c r="I60" s="15">
        <v>15967.08</v>
      </c>
      <c r="J60" s="15">
        <v>33420.800000000003</v>
      </c>
      <c r="K60" s="15">
        <v>36672.800000000003</v>
      </c>
    </row>
    <row r="61" spans="1:11" ht="37.5" customHeight="1">
      <c r="A61" s="12"/>
      <c r="B61" s="5" t="s">
        <v>18</v>
      </c>
      <c r="C61" s="6" t="s">
        <v>19</v>
      </c>
      <c r="D61" s="10">
        <v>58104.5</v>
      </c>
      <c r="E61" s="10">
        <v>48705</v>
      </c>
      <c r="F61" s="10">
        <v>15706.5</v>
      </c>
      <c r="G61" s="10">
        <v>15042.8</v>
      </c>
      <c r="H61" s="10">
        <v>15637</v>
      </c>
      <c r="I61" s="10">
        <v>17029.8</v>
      </c>
      <c r="J61" s="10">
        <v>36010</v>
      </c>
      <c r="K61" s="10">
        <v>35972.1</v>
      </c>
    </row>
    <row r="62" spans="1:11" ht="35.25" customHeight="1">
      <c r="A62" s="12"/>
      <c r="B62" s="5" t="s">
        <v>20</v>
      </c>
      <c r="C62" s="6" t="s">
        <v>19</v>
      </c>
      <c r="D62" s="10">
        <v>56167.1</v>
      </c>
      <c r="E62" s="10">
        <v>48344</v>
      </c>
      <c r="F62" s="10">
        <v>15683.8</v>
      </c>
      <c r="G62" s="10">
        <v>14933.3</v>
      </c>
      <c r="H62" s="10">
        <v>15445</v>
      </c>
      <c r="I62" s="10">
        <v>16802.8</v>
      </c>
      <c r="J62" s="10">
        <v>35783.699999999997</v>
      </c>
      <c r="K62" s="10">
        <v>43775.6</v>
      </c>
    </row>
    <row r="63" spans="1:11" ht="24" customHeight="1">
      <c r="A63" s="12"/>
      <c r="B63" s="5" t="s">
        <v>21</v>
      </c>
      <c r="C63" s="6" t="s">
        <v>22</v>
      </c>
      <c r="D63" s="10">
        <f>D62/D61*100</f>
        <v>96.665662728360104</v>
      </c>
      <c r="E63" s="10">
        <f>E62/E61*100</f>
        <v>99.258802997638853</v>
      </c>
      <c r="F63" s="10">
        <f t="shared" ref="F63:K63" si="12">F62/F61*100</f>
        <v>99.855473848406703</v>
      </c>
      <c r="G63" s="10">
        <f t="shared" si="12"/>
        <v>99.272077006940194</v>
      </c>
      <c r="H63" s="10">
        <f t="shared" si="12"/>
        <v>98.77214299418047</v>
      </c>
      <c r="I63" s="10">
        <f t="shared" si="12"/>
        <v>98.667042478478905</v>
      </c>
      <c r="J63" s="10">
        <f t="shared" si="12"/>
        <v>99.371563454595929</v>
      </c>
      <c r="K63" s="10">
        <f t="shared" si="12"/>
        <v>121.69320111975669</v>
      </c>
    </row>
    <row r="64" spans="1:11" ht="54" customHeight="1">
      <c r="A64" s="12" t="s">
        <v>56</v>
      </c>
      <c r="B64" s="5" t="s">
        <v>57</v>
      </c>
      <c r="C64" s="6"/>
      <c r="D64" s="25"/>
      <c r="E64" s="16"/>
      <c r="F64" s="26"/>
      <c r="G64" s="24"/>
      <c r="H64" s="13"/>
      <c r="I64" s="13"/>
      <c r="J64" s="13"/>
      <c r="K64" s="13"/>
    </row>
    <row r="65" spans="1:11" ht="84" customHeight="1">
      <c r="A65" s="12"/>
      <c r="B65" s="5" t="s">
        <v>87</v>
      </c>
      <c r="C65" s="6" t="s">
        <v>19</v>
      </c>
      <c r="D65" s="20">
        <v>39471.620000000003</v>
      </c>
      <c r="E65" s="20">
        <v>26767.200000000001</v>
      </c>
      <c r="F65" s="15">
        <v>4524.8</v>
      </c>
      <c r="G65" s="15">
        <v>5109.3</v>
      </c>
      <c r="H65" s="15">
        <v>5490.5</v>
      </c>
      <c r="I65" s="15">
        <v>6831.7</v>
      </c>
      <c r="J65" s="15">
        <v>9785.1</v>
      </c>
      <c r="K65" s="15">
        <v>11642.78</v>
      </c>
    </row>
    <row r="66" spans="1:11" ht="36.75" customHeight="1">
      <c r="A66" s="12"/>
      <c r="B66" s="5" t="s">
        <v>18</v>
      </c>
      <c r="C66" s="6" t="s">
        <v>19</v>
      </c>
      <c r="D66" s="10">
        <v>27776.5</v>
      </c>
      <c r="E66" s="9">
        <v>26563.599999999999</v>
      </c>
      <c r="F66" s="10">
        <v>4473.7</v>
      </c>
      <c r="G66" s="10">
        <v>5093</v>
      </c>
      <c r="H66" s="9">
        <v>5087.7</v>
      </c>
      <c r="I66" s="9">
        <v>6967.8</v>
      </c>
      <c r="J66" s="9">
        <v>10724.9</v>
      </c>
      <c r="K66" s="9">
        <v>11873.8</v>
      </c>
    </row>
    <row r="67" spans="1:11" ht="32.25" customHeight="1">
      <c r="A67" s="12"/>
      <c r="B67" s="5" t="s">
        <v>20</v>
      </c>
      <c r="C67" s="6" t="s">
        <v>19</v>
      </c>
      <c r="D67" s="10">
        <v>27446.6</v>
      </c>
      <c r="E67" s="9">
        <v>26298.1</v>
      </c>
      <c r="F67" s="10">
        <v>4451.6000000000004</v>
      </c>
      <c r="G67" s="10">
        <v>5039.5</v>
      </c>
      <c r="H67" s="9">
        <v>4978.8</v>
      </c>
      <c r="I67" s="9">
        <v>6967.8</v>
      </c>
      <c r="J67" s="9">
        <v>10521.9</v>
      </c>
      <c r="K67" s="9">
        <v>11873.8</v>
      </c>
    </row>
    <row r="68" spans="1:11" ht="22.5" customHeight="1">
      <c r="A68" s="12"/>
      <c r="B68" s="5" t="s">
        <v>21</v>
      </c>
      <c r="C68" s="6" t="s">
        <v>22</v>
      </c>
      <c r="D68" s="10">
        <f>D67/D66*100</f>
        <v>98.812305366046843</v>
      </c>
      <c r="E68" s="10">
        <f>E67/E66*100</f>
        <v>99.000511978798059</v>
      </c>
      <c r="F68" s="10">
        <v>99.5</v>
      </c>
      <c r="G68" s="10">
        <f t="shared" ref="G68:K68" si="13">G67/G66*100</f>
        <v>98.949538582367964</v>
      </c>
      <c r="H68" s="10">
        <f t="shared" si="13"/>
        <v>97.859543605165413</v>
      </c>
      <c r="I68" s="10">
        <f t="shared" si="13"/>
        <v>100</v>
      </c>
      <c r="J68" s="10">
        <f t="shared" si="13"/>
        <v>98.107208458820125</v>
      </c>
      <c r="K68" s="10">
        <f t="shared" si="13"/>
        <v>100</v>
      </c>
    </row>
    <row r="69" spans="1:11" ht="70.5" customHeight="1">
      <c r="A69" s="12" t="s">
        <v>58</v>
      </c>
      <c r="B69" s="5" t="s">
        <v>59</v>
      </c>
      <c r="C69" s="6"/>
      <c r="D69" s="25"/>
      <c r="E69" s="16"/>
      <c r="F69" s="26"/>
      <c r="G69" s="24"/>
      <c r="H69" s="13"/>
      <c r="I69" s="13"/>
      <c r="J69" s="13"/>
      <c r="K69" s="13"/>
    </row>
    <row r="70" spans="1:11" ht="84.75" customHeight="1">
      <c r="A70" s="12"/>
      <c r="B70" s="5" t="s">
        <v>87</v>
      </c>
      <c r="C70" s="6" t="s">
        <v>19</v>
      </c>
      <c r="D70" s="10">
        <f>D60-D65</f>
        <v>20184.079999999994</v>
      </c>
      <c r="E70" s="10">
        <f t="shared" ref="E70:K70" si="14">E60-E65</f>
        <v>22989.200000000001</v>
      </c>
      <c r="F70" s="10">
        <f t="shared" si="14"/>
        <v>11433.900000000001</v>
      </c>
      <c r="G70" s="10">
        <f t="shared" si="14"/>
        <v>9550.4000000000015</v>
      </c>
      <c r="H70" s="10">
        <f t="shared" si="14"/>
        <v>10197.799999999999</v>
      </c>
      <c r="I70" s="10">
        <f t="shared" si="14"/>
        <v>9135.380000000001</v>
      </c>
      <c r="J70" s="10">
        <f t="shared" si="14"/>
        <v>23635.700000000004</v>
      </c>
      <c r="K70" s="10">
        <f t="shared" si="14"/>
        <v>25030.020000000004</v>
      </c>
    </row>
    <row r="71" spans="1:11" ht="36.75" customHeight="1">
      <c r="A71" s="12"/>
      <c r="B71" s="5" t="s">
        <v>18</v>
      </c>
      <c r="C71" s="6" t="s">
        <v>19</v>
      </c>
      <c r="D71" s="10">
        <f>D61-D66</f>
        <v>30328</v>
      </c>
      <c r="E71" s="10">
        <f t="shared" ref="E71:K71" si="15">E61-E66</f>
        <v>22141.4</v>
      </c>
      <c r="F71" s="10">
        <f t="shared" si="15"/>
        <v>11232.8</v>
      </c>
      <c r="G71" s="10">
        <f t="shared" si="15"/>
        <v>9949.7999999999993</v>
      </c>
      <c r="H71" s="10">
        <f t="shared" si="15"/>
        <v>10549.3</v>
      </c>
      <c r="I71" s="10">
        <f t="shared" si="15"/>
        <v>10062</v>
      </c>
      <c r="J71" s="10">
        <f t="shared" si="15"/>
        <v>25285.1</v>
      </c>
      <c r="K71" s="10">
        <f t="shared" si="15"/>
        <v>24098.3</v>
      </c>
    </row>
    <row r="72" spans="1:11" ht="34.5" customHeight="1">
      <c r="A72" s="12"/>
      <c r="B72" s="5" t="s">
        <v>20</v>
      </c>
      <c r="C72" s="6" t="s">
        <v>19</v>
      </c>
      <c r="D72" s="10">
        <f>D62-D67</f>
        <v>28720.5</v>
      </c>
      <c r="E72" s="10">
        <f t="shared" ref="E72:K72" si="16">E62-E67</f>
        <v>22045.9</v>
      </c>
      <c r="F72" s="10">
        <f t="shared" si="16"/>
        <v>11232.199999999999</v>
      </c>
      <c r="G72" s="10">
        <f t="shared" si="16"/>
        <v>9893.7999999999993</v>
      </c>
      <c r="H72" s="10">
        <f t="shared" si="16"/>
        <v>10466.200000000001</v>
      </c>
      <c r="I72" s="10">
        <f t="shared" si="16"/>
        <v>9835</v>
      </c>
      <c r="J72" s="10">
        <f t="shared" si="16"/>
        <v>25261.799999999996</v>
      </c>
      <c r="K72" s="10">
        <f t="shared" si="16"/>
        <v>31901.8</v>
      </c>
    </row>
    <row r="73" spans="1:11" ht="19.5" customHeight="1">
      <c r="A73" s="12"/>
      <c r="B73" s="5" t="s">
        <v>21</v>
      </c>
      <c r="C73" s="6" t="s">
        <v>22</v>
      </c>
      <c r="D73" s="10">
        <f>D72/D71*100</f>
        <v>94.699617515167503</v>
      </c>
      <c r="E73" s="10">
        <f>E72/E71*100</f>
        <v>99.568681293865794</v>
      </c>
      <c r="F73" s="10">
        <f t="shared" ref="F73:K73" si="17">F72/F71*100</f>
        <v>99.994658500106823</v>
      </c>
      <c r="G73" s="10">
        <f t="shared" si="17"/>
        <v>99.437174616575206</v>
      </c>
      <c r="H73" s="10">
        <f t="shared" si="17"/>
        <v>99.21227000843659</v>
      </c>
      <c r="I73" s="10">
        <v>99.9</v>
      </c>
      <c r="J73" s="10">
        <f t="shared" si="17"/>
        <v>99.907850868693401</v>
      </c>
      <c r="K73" s="10">
        <f t="shared" si="17"/>
        <v>132.38195225389342</v>
      </c>
    </row>
    <row r="74" spans="1:11" ht="51.75" customHeight="1">
      <c r="A74" s="12" t="s">
        <v>60</v>
      </c>
      <c r="B74" s="5" t="s">
        <v>61</v>
      </c>
      <c r="C74" s="6"/>
      <c r="D74" s="25"/>
      <c r="E74" s="16"/>
      <c r="F74" s="26"/>
      <c r="G74" s="24"/>
      <c r="H74" s="13"/>
      <c r="I74" s="13"/>
      <c r="J74" s="13"/>
      <c r="K74" s="13"/>
    </row>
    <row r="75" spans="1:11" ht="84" customHeight="1">
      <c r="A75" s="12"/>
      <c r="B75" s="5" t="s">
        <v>87</v>
      </c>
      <c r="C75" s="6" t="s">
        <v>19</v>
      </c>
      <c r="D75" s="32">
        <v>5703.6</v>
      </c>
      <c r="E75" s="32">
        <v>8018.5</v>
      </c>
      <c r="F75" s="32">
        <v>2227.5</v>
      </c>
      <c r="G75" s="40">
        <v>1137.9000000000001</v>
      </c>
      <c r="H75" s="15">
        <v>1541.7</v>
      </c>
      <c r="I75" s="15">
        <v>998.69</v>
      </c>
      <c r="J75" s="15">
        <v>2861</v>
      </c>
      <c r="K75" s="15">
        <v>4579</v>
      </c>
    </row>
    <row r="76" spans="1:11" ht="33" customHeight="1">
      <c r="A76" s="12"/>
      <c r="B76" s="5" t="s">
        <v>18</v>
      </c>
      <c r="C76" s="6" t="s">
        <v>19</v>
      </c>
      <c r="D76" s="10">
        <v>9145.5</v>
      </c>
      <c r="E76" s="10">
        <v>7939.7</v>
      </c>
      <c r="F76" s="10">
        <v>2213.1</v>
      </c>
      <c r="G76" s="10">
        <v>1649.1</v>
      </c>
      <c r="H76" s="10">
        <v>1874.5</v>
      </c>
      <c r="I76" s="10">
        <v>1286.0999999999999</v>
      </c>
      <c r="J76" s="10">
        <v>3431.4</v>
      </c>
      <c r="K76" s="10">
        <v>4799</v>
      </c>
    </row>
    <row r="77" spans="1:11" ht="34.5" customHeight="1">
      <c r="A77" s="12"/>
      <c r="B77" s="5" t="s">
        <v>20</v>
      </c>
      <c r="C77" s="6" t="s">
        <v>19</v>
      </c>
      <c r="D77" s="10">
        <v>6919.4</v>
      </c>
      <c r="E77" s="10">
        <v>7177.6</v>
      </c>
      <c r="F77" s="10">
        <v>2152</v>
      </c>
      <c r="G77" s="10">
        <v>1584</v>
      </c>
      <c r="H77" s="10">
        <v>1755.5</v>
      </c>
      <c r="I77" s="10">
        <v>1193.5999999999999</v>
      </c>
      <c r="J77" s="10">
        <v>3072.1</v>
      </c>
      <c r="K77" s="10">
        <v>4705.8</v>
      </c>
    </row>
    <row r="78" spans="1:11" ht="24.75" customHeight="1">
      <c r="A78" s="12"/>
      <c r="B78" s="5" t="s">
        <v>21</v>
      </c>
      <c r="C78" s="6" t="s">
        <v>22</v>
      </c>
      <c r="D78" s="10">
        <f>D77/D76*100</f>
        <v>75.659067300858339</v>
      </c>
      <c r="E78" s="10">
        <f t="shared" ref="E78:K78" si="18">E77/E76*100</f>
        <v>90.401400556696103</v>
      </c>
      <c r="F78" s="10">
        <f t="shared" si="18"/>
        <v>97.239166779630381</v>
      </c>
      <c r="G78" s="10">
        <f t="shared" si="18"/>
        <v>96.05239221393488</v>
      </c>
      <c r="H78" s="10">
        <f t="shared" si="18"/>
        <v>93.651640437449984</v>
      </c>
      <c r="I78" s="10">
        <f t="shared" si="18"/>
        <v>92.807713241583073</v>
      </c>
      <c r="J78" s="10">
        <f t="shared" si="18"/>
        <v>89.52905519612986</v>
      </c>
      <c r="K78" s="10">
        <f t="shared" si="18"/>
        <v>98.057928735153169</v>
      </c>
    </row>
    <row r="79" spans="1:11" ht="39.75" customHeight="1">
      <c r="A79" s="12" t="s">
        <v>62</v>
      </c>
      <c r="B79" s="5" t="s">
        <v>63</v>
      </c>
      <c r="C79" s="6"/>
      <c r="D79" s="20"/>
      <c r="E79" s="20"/>
      <c r="F79" s="15"/>
      <c r="G79" s="15"/>
      <c r="H79" s="13"/>
      <c r="I79" s="13"/>
      <c r="J79" s="13"/>
      <c r="K79" s="13"/>
    </row>
    <row r="80" spans="1:11" ht="78" customHeight="1">
      <c r="A80" s="12"/>
      <c r="B80" s="5" t="s">
        <v>87</v>
      </c>
      <c r="C80" s="6" t="s">
        <v>19</v>
      </c>
      <c r="D80" s="20"/>
      <c r="E80" s="19"/>
      <c r="F80" s="15"/>
      <c r="G80" s="15"/>
      <c r="H80" s="14"/>
      <c r="I80" s="14"/>
      <c r="J80" s="15">
        <v>0</v>
      </c>
      <c r="K80" s="14"/>
    </row>
    <row r="81" spans="1:11" ht="33.75" customHeight="1">
      <c r="A81" s="12"/>
      <c r="B81" s="5" t="s">
        <v>18</v>
      </c>
      <c r="C81" s="6" t="s">
        <v>19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</row>
    <row r="82" spans="1:11" ht="33" customHeight="1">
      <c r="A82" s="12"/>
      <c r="B82" s="5" t="s">
        <v>20</v>
      </c>
      <c r="C82" s="6" t="s">
        <v>19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</row>
    <row r="83" spans="1:11" ht="24" customHeight="1">
      <c r="A83" s="12"/>
      <c r="B83" s="5" t="s">
        <v>21</v>
      </c>
      <c r="C83" s="6" t="s">
        <v>22</v>
      </c>
      <c r="D83" s="18"/>
      <c r="E83" s="9"/>
      <c r="F83" s="10"/>
      <c r="G83" s="10"/>
      <c r="H83" s="9"/>
      <c r="I83" s="9"/>
      <c r="J83" s="9"/>
      <c r="K83" s="9"/>
    </row>
    <row r="84" spans="1:11" ht="69" customHeight="1">
      <c r="A84" s="12" t="s">
        <v>64</v>
      </c>
      <c r="B84" s="5" t="s">
        <v>65</v>
      </c>
      <c r="C84" s="6"/>
      <c r="D84" s="25"/>
      <c r="E84" s="16"/>
      <c r="F84" s="26"/>
      <c r="G84" s="24"/>
      <c r="H84" s="13"/>
      <c r="I84" s="13"/>
      <c r="J84" s="13"/>
      <c r="K84" s="13"/>
    </row>
    <row r="85" spans="1:11" ht="84.75" customHeight="1">
      <c r="A85" s="12"/>
      <c r="B85" s="5" t="s">
        <v>87</v>
      </c>
      <c r="C85" s="6" t="s">
        <v>19</v>
      </c>
      <c r="D85" s="30">
        <f>D75</f>
        <v>5703.6</v>
      </c>
      <c r="E85" s="30">
        <f t="shared" ref="E85:K85" si="19">E75</f>
        <v>8018.5</v>
      </c>
      <c r="F85" s="30">
        <f t="shared" si="19"/>
        <v>2227.5</v>
      </c>
      <c r="G85" s="30">
        <f t="shared" si="19"/>
        <v>1137.9000000000001</v>
      </c>
      <c r="H85" s="30">
        <f t="shared" si="19"/>
        <v>1541.7</v>
      </c>
      <c r="I85" s="30">
        <f t="shared" si="19"/>
        <v>998.69</v>
      </c>
      <c r="J85" s="30">
        <f t="shared" si="19"/>
        <v>2861</v>
      </c>
      <c r="K85" s="30">
        <f t="shared" si="19"/>
        <v>4579</v>
      </c>
    </row>
    <row r="86" spans="1:11" ht="37.5" customHeight="1">
      <c r="A86" s="12"/>
      <c r="B86" s="5" t="s">
        <v>18</v>
      </c>
      <c r="C86" s="6" t="s">
        <v>19</v>
      </c>
      <c r="D86" s="10">
        <v>9145.5</v>
      </c>
      <c r="E86" s="10">
        <v>7939.7</v>
      </c>
      <c r="F86" s="10">
        <v>2213.1</v>
      </c>
      <c r="G86" s="10">
        <v>1649.1</v>
      </c>
      <c r="H86" s="10">
        <v>1874.5</v>
      </c>
      <c r="I86" s="10">
        <v>1286.0999999999999</v>
      </c>
      <c r="J86" s="10">
        <v>3431.4</v>
      </c>
      <c r="K86" s="10">
        <v>4799</v>
      </c>
    </row>
    <row r="87" spans="1:11" ht="31.5">
      <c r="A87" s="12"/>
      <c r="B87" s="5" t="s">
        <v>20</v>
      </c>
      <c r="C87" s="6" t="s">
        <v>19</v>
      </c>
      <c r="D87" s="10">
        <v>6919.4</v>
      </c>
      <c r="E87" s="10">
        <v>7177.6</v>
      </c>
      <c r="F87" s="10">
        <v>2152</v>
      </c>
      <c r="G87" s="10">
        <v>1584</v>
      </c>
      <c r="H87" s="10">
        <v>1755.5</v>
      </c>
      <c r="I87" s="10">
        <v>1193.5999999999999</v>
      </c>
      <c r="J87" s="10">
        <v>3072.1</v>
      </c>
      <c r="K87" s="10">
        <v>4705.8</v>
      </c>
    </row>
    <row r="88" spans="1:11" ht="25.5" customHeight="1">
      <c r="A88" s="12"/>
      <c r="B88" s="5" t="s">
        <v>21</v>
      </c>
      <c r="C88" s="6" t="s">
        <v>22</v>
      </c>
      <c r="D88" s="20">
        <f>D87/D86*100</f>
        <v>75.659067300858339</v>
      </c>
      <c r="E88" s="20">
        <f>E87/E86*100</f>
        <v>90.401400556696103</v>
      </c>
      <c r="F88" s="20">
        <f>F87/F86*100</f>
        <v>97.239166779630381</v>
      </c>
      <c r="G88" s="20">
        <f t="shared" ref="G88:K88" si="20">G87/G86*100</f>
        <v>96.05239221393488</v>
      </c>
      <c r="H88" s="20">
        <f t="shared" si="20"/>
        <v>93.651640437449984</v>
      </c>
      <c r="I88" s="20">
        <f t="shared" si="20"/>
        <v>92.807713241583073</v>
      </c>
      <c r="J88" s="20">
        <f t="shared" si="20"/>
        <v>89.52905519612986</v>
      </c>
      <c r="K88" s="20">
        <f t="shared" si="20"/>
        <v>98.057928735153169</v>
      </c>
    </row>
    <row r="89" spans="1:11" ht="81.75" customHeight="1">
      <c r="A89" s="12" t="s">
        <v>66</v>
      </c>
      <c r="B89" s="5" t="s">
        <v>67</v>
      </c>
      <c r="C89" s="6"/>
      <c r="D89" s="25"/>
      <c r="E89" s="16"/>
      <c r="F89" s="26"/>
      <c r="G89" s="24"/>
      <c r="H89" s="13"/>
      <c r="I89" s="13"/>
      <c r="J89" s="13"/>
      <c r="K89" s="13"/>
    </row>
    <row r="90" spans="1:11" ht="31.5">
      <c r="A90" s="12"/>
      <c r="B90" s="5" t="s">
        <v>68</v>
      </c>
      <c r="C90" s="6" t="s">
        <v>19</v>
      </c>
      <c r="D90" s="30">
        <v>0</v>
      </c>
      <c r="E90" s="20">
        <f>E91+E92</f>
        <v>0</v>
      </c>
      <c r="F90" s="20">
        <f t="shared" ref="F90:K90" si="21">F91+F92</f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si="21"/>
        <v>3.2</v>
      </c>
      <c r="K90" s="20">
        <f t="shared" si="21"/>
        <v>0</v>
      </c>
    </row>
    <row r="91" spans="1:11" ht="112.5" customHeight="1">
      <c r="A91" s="12"/>
      <c r="B91" s="5" t="s">
        <v>69</v>
      </c>
      <c r="C91" s="6" t="s">
        <v>19</v>
      </c>
      <c r="D91" s="30">
        <v>0</v>
      </c>
      <c r="E91" s="20"/>
      <c r="F91" s="15"/>
      <c r="G91" s="15"/>
      <c r="H91" s="15"/>
      <c r="I91" s="15"/>
      <c r="J91" s="15"/>
      <c r="K91" s="15"/>
    </row>
    <row r="92" spans="1:11" ht="36" customHeight="1">
      <c r="A92" s="12"/>
      <c r="B92" s="5" t="s">
        <v>70</v>
      </c>
      <c r="C92" s="6" t="s">
        <v>19</v>
      </c>
      <c r="D92" s="30">
        <v>0</v>
      </c>
      <c r="E92" s="20">
        <v>0</v>
      </c>
      <c r="F92" s="15">
        <v>0</v>
      </c>
      <c r="G92" s="15">
        <v>0</v>
      </c>
      <c r="H92" s="15">
        <v>0</v>
      </c>
      <c r="I92" s="15">
        <v>0</v>
      </c>
      <c r="J92" s="15">
        <v>3.2</v>
      </c>
      <c r="K92" s="15">
        <v>0</v>
      </c>
    </row>
    <row r="93" spans="1:11" ht="70.5" customHeight="1">
      <c r="A93" s="12" t="s">
        <v>71</v>
      </c>
      <c r="B93" s="5" t="s">
        <v>72</v>
      </c>
      <c r="C93" s="6"/>
      <c r="D93" s="30"/>
      <c r="E93" s="20"/>
      <c r="F93" s="15"/>
      <c r="G93" s="15"/>
      <c r="H93" s="15"/>
      <c r="I93" s="15"/>
      <c r="J93" s="15"/>
      <c r="K93" s="15"/>
    </row>
    <row r="94" spans="1:11" ht="35.25" customHeight="1">
      <c r="A94" s="12"/>
      <c r="B94" s="5" t="s">
        <v>18</v>
      </c>
      <c r="C94" s="6" t="s">
        <v>19</v>
      </c>
      <c r="D94" s="30">
        <v>0</v>
      </c>
      <c r="E94" s="20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</row>
    <row r="95" spans="1:11" ht="35.25" customHeight="1">
      <c r="A95" s="12"/>
      <c r="B95" s="5" t="s">
        <v>20</v>
      </c>
      <c r="C95" s="6" t="s">
        <v>19</v>
      </c>
      <c r="D95" s="30">
        <v>0</v>
      </c>
      <c r="E95" s="20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</row>
    <row r="96" spans="1:11" ht="98.25" customHeight="1">
      <c r="A96" s="12" t="s">
        <v>73</v>
      </c>
      <c r="B96" s="5" t="s">
        <v>74</v>
      </c>
      <c r="C96" s="6"/>
      <c r="D96" s="25"/>
      <c r="E96" s="16"/>
      <c r="F96" s="26"/>
      <c r="G96" s="24"/>
      <c r="H96" s="13"/>
      <c r="I96" s="13"/>
      <c r="J96" s="13"/>
      <c r="K96" s="13"/>
    </row>
    <row r="97" spans="1:11" ht="37.5" customHeight="1">
      <c r="A97" s="12"/>
      <c r="B97" s="5" t="s">
        <v>75</v>
      </c>
      <c r="C97" s="6"/>
      <c r="D97" s="30">
        <v>34</v>
      </c>
      <c r="E97" s="20">
        <v>29</v>
      </c>
      <c r="F97" s="15">
        <v>5</v>
      </c>
      <c r="G97" s="15">
        <v>7</v>
      </c>
      <c r="H97" s="15">
        <v>6.5</v>
      </c>
      <c r="I97" s="15">
        <v>8.5</v>
      </c>
      <c r="J97" s="15">
        <v>10</v>
      </c>
      <c r="K97" s="15">
        <v>13</v>
      </c>
    </row>
    <row r="98" spans="1:11" ht="34.5" customHeight="1">
      <c r="A98" s="12"/>
      <c r="B98" s="5" t="s">
        <v>88</v>
      </c>
      <c r="C98" s="6"/>
      <c r="D98" s="30">
        <v>24</v>
      </c>
      <c r="E98" s="20">
        <v>28</v>
      </c>
      <c r="F98" s="15">
        <v>5</v>
      </c>
      <c r="G98" s="15">
        <v>7</v>
      </c>
      <c r="H98" s="15">
        <v>6.5</v>
      </c>
      <c r="I98" s="15">
        <v>8.5</v>
      </c>
      <c r="J98" s="15">
        <v>10</v>
      </c>
      <c r="K98" s="15">
        <v>13</v>
      </c>
    </row>
    <row r="99" spans="1:11" ht="26.25" customHeight="1">
      <c r="A99" s="12"/>
      <c r="B99" s="5" t="s">
        <v>89</v>
      </c>
      <c r="C99" s="6" t="s">
        <v>76</v>
      </c>
      <c r="D99" s="30">
        <v>25</v>
      </c>
      <c r="E99" s="31">
        <v>28</v>
      </c>
      <c r="F99" s="31">
        <v>5</v>
      </c>
      <c r="G99" s="31">
        <v>6</v>
      </c>
      <c r="H99" s="31">
        <v>6</v>
      </c>
      <c r="I99" s="31">
        <v>8</v>
      </c>
      <c r="J99" s="31">
        <v>12</v>
      </c>
      <c r="K99" s="31">
        <v>13</v>
      </c>
    </row>
    <row r="100" spans="1:11" ht="33.75" customHeight="1">
      <c r="A100" s="12"/>
      <c r="B100" s="5" t="s">
        <v>77</v>
      </c>
      <c r="C100" s="6" t="s">
        <v>76</v>
      </c>
      <c r="D100" s="31">
        <v>25</v>
      </c>
      <c r="E100" s="31">
        <v>28</v>
      </c>
      <c r="F100" s="31">
        <v>5</v>
      </c>
      <c r="G100" s="31">
        <v>6</v>
      </c>
      <c r="H100" s="31">
        <v>6</v>
      </c>
      <c r="I100" s="31">
        <v>8</v>
      </c>
      <c r="J100" s="41">
        <v>12</v>
      </c>
      <c r="K100" s="41">
        <v>13</v>
      </c>
    </row>
    <row r="101" spans="1:11" ht="110.25" customHeight="1">
      <c r="A101" s="12" t="s">
        <v>78</v>
      </c>
      <c r="B101" s="5" t="s">
        <v>79</v>
      </c>
      <c r="C101" s="6"/>
      <c r="D101" s="25"/>
      <c r="E101" s="16"/>
      <c r="F101" s="28"/>
      <c r="G101" s="10"/>
      <c r="H101" s="16"/>
      <c r="I101" s="16"/>
      <c r="J101" s="16"/>
      <c r="K101" s="16"/>
    </row>
    <row r="102" spans="1:11" ht="36" customHeight="1">
      <c r="A102" s="12"/>
      <c r="B102" s="5" t="s">
        <v>75</v>
      </c>
      <c r="C102" s="6" t="s">
        <v>94</v>
      </c>
      <c r="D102" s="18">
        <v>42.5</v>
      </c>
      <c r="E102" s="10">
        <v>46</v>
      </c>
      <c r="F102" s="10">
        <v>19.5</v>
      </c>
      <c r="G102" s="10">
        <v>23</v>
      </c>
      <c r="H102" s="10">
        <v>17</v>
      </c>
      <c r="I102" s="10">
        <v>16</v>
      </c>
      <c r="J102" s="10">
        <v>51.8</v>
      </c>
      <c r="K102" s="17">
        <v>67.75</v>
      </c>
    </row>
    <row r="103" spans="1:11" ht="33" customHeight="1">
      <c r="A103" s="12"/>
      <c r="B103" s="5" t="s">
        <v>88</v>
      </c>
      <c r="C103" s="6" t="s">
        <v>94</v>
      </c>
      <c r="D103" s="18">
        <v>25</v>
      </c>
      <c r="E103" s="10">
        <f>25.5+20.5</f>
        <v>46</v>
      </c>
      <c r="F103" s="10">
        <f>6+11+2.5</f>
        <v>19.5</v>
      </c>
      <c r="G103" s="10">
        <v>23</v>
      </c>
      <c r="H103" s="10">
        <v>17</v>
      </c>
      <c r="I103" s="10">
        <v>16</v>
      </c>
      <c r="J103" s="17">
        <v>64.25</v>
      </c>
      <c r="K103" s="17">
        <v>66.75</v>
      </c>
    </row>
    <row r="104" spans="1:11" ht="19.5" customHeight="1">
      <c r="A104" s="12"/>
      <c r="B104" s="5" t="s">
        <v>89</v>
      </c>
      <c r="C104" s="6" t="s">
        <v>94</v>
      </c>
      <c r="D104" s="18">
        <v>54</v>
      </c>
      <c r="E104" s="10">
        <v>46</v>
      </c>
      <c r="F104" s="10">
        <v>19.5</v>
      </c>
      <c r="G104" s="10">
        <v>22.5</v>
      </c>
      <c r="H104" s="10">
        <v>17</v>
      </c>
      <c r="I104" s="10">
        <v>16</v>
      </c>
      <c r="J104" s="38">
        <v>52.8</v>
      </c>
      <c r="K104" s="10">
        <v>67.5</v>
      </c>
    </row>
    <row r="105" spans="1:11" ht="34.5" customHeight="1">
      <c r="A105" s="12"/>
      <c r="B105" s="5" t="s">
        <v>77</v>
      </c>
      <c r="C105" s="6" t="s">
        <v>94</v>
      </c>
      <c r="D105" s="18">
        <v>54</v>
      </c>
      <c r="E105" s="10">
        <v>47.3</v>
      </c>
      <c r="F105" s="10">
        <v>18.5</v>
      </c>
      <c r="G105" s="10">
        <v>22.5</v>
      </c>
      <c r="H105" s="10">
        <v>17</v>
      </c>
      <c r="I105" s="10">
        <v>16</v>
      </c>
      <c r="J105" s="38">
        <v>52.8</v>
      </c>
      <c r="K105" s="10">
        <v>66.5</v>
      </c>
    </row>
    <row r="106" spans="1:11" ht="112.5" customHeight="1">
      <c r="A106" s="12" t="s">
        <v>80</v>
      </c>
      <c r="B106" s="5" t="s">
        <v>81</v>
      </c>
      <c r="C106" s="6"/>
      <c r="D106" s="25"/>
      <c r="E106" s="10"/>
      <c r="F106" s="10"/>
      <c r="G106" s="10"/>
      <c r="H106" s="10"/>
      <c r="I106" s="10"/>
      <c r="J106" s="10"/>
      <c r="K106" s="10"/>
    </row>
    <row r="107" spans="1:11" ht="36" customHeight="1">
      <c r="A107" s="12"/>
      <c r="B107" s="5" t="s">
        <v>75</v>
      </c>
      <c r="C107" s="6" t="s">
        <v>76</v>
      </c>
      <c r="D107" s="33">
        <v>41</v>
      </c>
      <c r="E107" s="10">
        <v>46</v>
      </c>
      <c r="F107" s="10">
        <v>20</v>
      </c>
      <c r="G107" s="10">
        <v>23</v>
      </c>
      <c r="H107" s="10">
        <v>16</v>
      </c>
      <c r="I107" s="10">
        <v>18</v>
      </c>
      <c r="J107" s="10">
        <v>58</v>
      </c>
      <c r="K107" s="10">
        <v>59</v>
      </c>
    </row>
    <row r="108" spans="1:11" ht="35.25" customHeight="1">
      <c r="A108" s="12"/>
      <c r="B108" s="5" t="s">
        <v>88</v>
      </c>
      <c r="C108" s="6" t="s">
        <v>76</v>
      </c>
      <c r="D108" s="18">
        <v>54</v>
      </c>
      <c r="E108" s="10">
        <v>46</v>
      </c>
      <c r="F108" s="10">
        <f>6+11+3</f>
        <v>20</v>
      </c>
      <c r="G108" s="10">
        <v>23</v>
      </c>
      <c r="H108" s="10">
        <f>5+11</f>
        <v>16</v>
      </c>
      <c r="I108" s="10">
        <v>18</v>
      </c>
      <c r="J108" s="10">
        <v>58</v>
      </c>
      <c r="K108" s="10">
        <v>59</v>
      </c>
    </row>
    <row r="109" spans="1:11" ht="21" customHeight="1">
      <c r="A109" s="12"/>
      <c r="B109" s="5" t="s">
        <v>89</v>
      </c>
      <c r="C109" s="6" t="s">
        <v>76</v>
      </c>
      <c r="D109" s="18">
        <v>54</v>
      </c>
      <c r="E109" s="10">
        <v>47</v>
      </c>
      <c r="F109" s="10">
        <v>20</v>
      </c>
      <c r="G109" s="10">
        <v>23</v>
      </c>
      <c r="H109" s="10">
        <v>16</v>
      </c>
      <c r="I109" s="10">
        <v>18</v>
      </c>
      <c r="J109" s="10">
        <v>58</v>
      </c>
      <c r="K109" s="10">
        <v>59</v>
      </c>
    </row>
    <row r="110" spans="1:11" ht="35.25" customHeight="1">
      <c r="A110" s="12"/>
      <c r="B110" s="5" t="s">
        <v>77</v>
      </c>
      <c r="C110" s="6" t="s">
        <v>76</v>
      </c>
      <c r="D110" s="18">
        <v>45</v>
      </c>
      <c r="E110" s="10">
        <v>46</v>
      </c>
      <c r="F110" s="10">
        <v>20</v>
      </c>
      <c r="G110" s="10">
        <v>23</v>
      </c>
      <c r="H110" s="10">
        <v>19</v>
      </c>
      <c r="I110" s="10">
        <v>17</v>
      </c>
      <c r="J110" s="10">
        <v>58</v>
      </c>
      <c r="K110" s="10">
        <v>65</v>
      </c>
    </row>
    <row r="111" spans="1:11" ht="53.25" customHeight="1">
      <c r="A111" s="12" t="s">
        <v>73</v>
      </c>
      <c r="B111" s="5" t="s">
        <v>82</v>
      </c>
      <c r="C111" s="6"/>
      <c r="D111" s="25"/>
      <c r="E111" s="28"/>
      <c r="F111" s="26"/>
      <c r="G111" s="24"/>
      <c r="H111" s="26"/>
      <c r="I111" s="26"/>
      <c r="J111" s="26"/>
      <c r="K111" s="26"/>
    </row>
    <row r="112" spans="1:11" ht="15.75">
      <c r="A112" s="12"/>
      <c r="B112" s="5" t="s">
        <v>68</v>
      </c>
      <c r="C112" s="6" t="s">
        <v>83</v>
      </c>
      <c r="D112" s="18">
        <f>D113</f>
        <v>4</v>
      </c>
      <c r="E112" s="33">
        <f>E113+E114+E115</f>
        <v>5</v>
      </c>
      <c r="F112" s="33">
        <f t="shared" ref="F112:K112" si="22">F113+F114+F115</f>
        <v>3</v>
      </c>
      <c r="G112" s="33">
        <f t="shared" si="22"/>
        <v>3</v>
      </c>
      <c r="H112" s="33">
        <f t="shared" si="22"/>
        <v>4</v>
      </c>
      <c r="I112" s="33">
        <f t="shared" si="22"/>
        <v>3</v>
      </c>
      <c r="J112" s="33">
        <f t="shared" si="22"/>
        <v>3</v>
      </c>
      <c r="K112" s="33">
        <f t="shared" si="22"/>
        <v>4</v>
      </c>
    </row>
    <row r="113" spans="1:12" ht="15.75" customHeight="1">
      <c r="A113" s="12"/>
      <c r="B113" s="5" t="s">
        <v>84</v>
      </c>
      <c r="C113" s="6" t="s">
        <v>83</v>
      </c>
      <c r="D113" s="18">
        <v>4</v>
      </c>
      <c r="E113" s="33">
        <v>5</v>
      </c>
      <c r="F113" s="34">
        <v>3</v>
      </c>
      <c r="G113" s="34">
        <v>3</v>
      </c>
      <c r="H113" s="34">
        <v>4</v>
      </c>
      <c r="I113" s="34">
        <v>3</v>
      </c>
      <c r="J113" s="34">
        <v>3</v>
      </c>
      <c r="K113" s="34">
        <v>3</v>
      </c>
    </row>
    <row r="114" spans="1:12" ht="35.25" customHeight="1">
      <c r="A114" s="12"/>
      <c r="B114" s="5" t="s">
        <v>85</v>
      </c>
      <c r="C114" s="6" t="s">
        <v>83</v>
      </c>
      <c r="D114" s="25"/>
      <c r="E114" s="39"/>
      <c r="F114" s="35"/>
      <c r="G114" s="34"/>
      <c r="H114" s="35"/>
      <c r="I114" s="35"/>
      <c r="J114" s="34">
        <v>0</v>
      </c>
      <c r="K114" s="34">
        <v>0</v>
      </c>
    </row>
    <row r="115" spans="1:12" ht="32.25" customHeight="1">
      <c r="A115" s="12"/>
      <c r="B115" s="5" t="s">
        <v>86</v>
      </c>
      <c r="C115" s="6" t="s">
        <v>83</v>
      </c>
      <c r="D115" s="25"/>
      <c r="E115" s="39"/>
      <c r="F115" s="35"/>
      <c r="G115" s="34"/>
      <c r="H115" s="35"/>
      <c r="I115" s="35"/>
      <c r="J115" s="34">
        <v>0</v>
      </c>
      <c r="K115" s="34">
        <v>1</v>
      </c>
      <c r="L115" t="s">
        <v>91</v>
      </c>
    </row>
  </sheetData>
  <mergeCells count="19">
    <mergeCell ref="A1:K1"/>
    <mergeCell ref="A2:K2"/>
    <mergeCell ref="A3:K3"/>
    <mergeCell ref="A4:K4"/>
    <mergeCell ref="A5:K5"/>
    <mergeCell ref="L42:L43"/>
    <mergeCell ref="C41:K41"/>
    <mergeCell ref="A6:E6"/>
    <mergeCell ref="A9:A10"/>
    <mergeCell ref="B9:B10"/>
    <mergeCell ref="C9:C10"/>
    <mergeCell ref="D9:D10"/>
    <mergeCell ref="E9:E10"/>
    <mergeCell ref="H9:H10"/>
    <mergeCell ref="I9:I10"/>
    <mergeCell ref="J9:J10"/>
    <mergeCell ref="K9:K10"/>
    <mergeCell ref="F9:F10"/>
    <mergeCell ref="G9:G10"/>
  </mergeCells>
  <pageMargins left="0.7" right="0.7" top="0.75" bottom="0.75" header="0.3" footer="0.3"/>
  <pageSetup paperSize="9" orientation="landscape" horizontalDpi="180" verticalDpi="180" r:id="rId1"/>
  <ignoredErrors>
    <ignoredError sqref="I4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2017-02-13T07:53:10Z</dcterms:modified>
</cp:coreProperties>
</file>